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<sst xmlns="http://schemas.openxmlformats.org/spreadsheetml/2006/main" count="94" uniqueCount="92">
  <si>
    <t xml:space="preserve">ПРИЛОЖЕНИЕ № 1</t>
  </si>
  <si>
    <t xml:space="preserve">к решению Совета муниципального</t>
  </si>
  <si>
    <t xml:space="preserve">образования Северский район</t>
  </si>
  <si>
    <t xml:space="preserve">от 24 октября 2024 года № 496</t>
  </si>
  <si>
    <t xml:space="preserve">«ПРИЛОЖЕНИЕ № 1</t>
  </si>
  <si>
    <t xml:space="preserve">от 21 декабря 2023 года № 421</t>
  </si>
  <si>
    <t xml:space="preserve">Объем поступлений доходов в местный бюджет по кодам</t>
  </si>
  <si>
    <t xml:space="preserve">видов (подвидов) доходов на 2024 год</t>
  </si>
  <si>
    <t xml:space="preserve">тыс.рублей</t>
  </si>
  <si>
    <t xml:space="preserve">Код бюджетной классификации</t>
  </si>
  <si>
    <t xml:space="preserve">Наименование доходов</t>
  </si>
  <si>
    <t xml:space="preserve">Сумма</t>
  </si>
  <si>
    <t xml:space="preserve">1 00 00000 00 0000 000</t>
  </si>
  <si>
    <t xml:space="preserve">Налоговые и неналоговые доходы</t>
  </si>
  <si>
    <t xml:space="preserve">1 01 01012 02 0000 110</t>
  </si>
  <si>
    <t xml:space="preserve"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</si>
  <si>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 xml:space="preserve">1 01 02000 01 0000 110</t>
  </si>
  <si>
    <t xml:space="preserve">Налог на доходы физических лиц</t>
  </si>
  <si>
    <t xml:space="preserve">1 03 02231 01 0000 110</t>
  </si>
  <si>
    <t xml:space="preserve">Доходы от уплаты акцизов на нефтепродукты,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</si>
  <si>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1 03 02241 01 0000 110</t>
  </si>
  <si>
    <t xml:space="preserve">1 03 02251 01 0000 110</t>
  </si>
  <si>
    <t xml:space="preserve">1 03 02261 01 0000 110</t>
  </si>
  <si>
    <t xml:space="preserve">1 05 01000 00 0000 110</t>
  </si>
  <si>
    <t xml:space="preserve">Налог, взимаемый в связи с применением упрощенной системы налогообложения</t>
  </si>
  <si>
    <t xml:space="preserve">1 05 02000 02 0000 110</t>
  </si>
  <si>
    <t xml:space="preserve">Единый налог на вмененный доход для отдельных видов деятельности</t>
  </si>
  <si>
    <t xml:space="preserve">1 05 03000 01 0000 110</t>
  </si>
  <si>
    <t xml:space="preserve">Единый сельскохозяйственный налог </t>
  </si>
  <si>
    <t xml:space="preserve">1 05 04020 02 0000 110</t>
  </si>
  <si>
    <t xml:space="preserve">Налог, взимаемый в связи с применением патентной системы налогообложения, зачисляемый в бюджеты муниципальных районов</t>
  </si>
  <si>
    <t xml:space="preserve">1 06 02000 02 0000 110   </t>
  </si>
  <si>
    <t xml:space="preserve">Налог на имущество организаций</t>
  </si>
  <si>
    <t xml:space="preserve">1 08 00000 00 0000 110</t>
  </si>
  <si>
    <t xml:space="preserve">Государственная пошлина </t>
  </si>
  <si>
    <t xml:space="preserve">1 11 03050 05 0000 120</t>
  </si>
  <si>
    <t xml:space="preserve">Проценты, полученные от предоставления бюджетных кредитов внутри страны за счет средств бюджетов муниципальных районов</t>
  </si>
  <si>
    <t xml:space="preserve">1 11 05013 05 0000 120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</si>
  <si>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</si>
  <si>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1 11 05013 13 0000 120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</si>
  <si>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 указанных земельных участков</t>
  </si>
  <si>
    <t xml:space="preserve">1 11 05025 05 0000 120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</si>
  <si>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</si>
  <si>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1 11 05075 05 0000 120</t>
  </si>
  <si>
    <t xml:space="preserve">Доходы  от  сдачи  в  аренду  имущества,  составляющего казну муниципальных районов (за исключением земельных участков)</t>
  </si>
  <si>
    <t xml:space="preserve">1 11 05313 05 0000 120</t>
  </si>
  <si>
    <t xml:space="preserve">Плата по соглашениям об установлении сервитута, заключенным органами местного самоуправления муниципального района, органами местного самоуправления сельских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муниципального района</t>
  </si>
  <si>
    <t xml:space="preserve">1 11 05314 13 0000 120</t>
  </si>
  <si>
    <t xml:space="preserve">Плата по соглашениям об установлении сервитута, заключенным органами местного самоуправления городских поселений,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</si>
  <si>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1 11 09045 05 0000 120</t>
  </si>
  <si>
    <t xml:space="preserve">Прочие поступления от использования имущества, находящегося в собственности муниципальных 
районов (за исключением имущества муниципальных бюджетных и автономных учреждений, а также 
имущества муниципальных унитарных предприятий, в том числе казенных)</t>
  </si>
  <si>
    <t xml:space="preserve">1 12 01000 01 0000 120</t>
  </si>
  <si>
    <t xml:space="preserve">Плата за негативное воздействие на окружающую среду</t>
  </si>
  <si>
    <t xml:space="preserve">1 13 01995 05 0000 130</t>
  </si>
  <si>
    <t xml:space="preserve">Прочие доходы от оказания платных услуг (работ) получателями средств бюджетов муниципальных районов </t>
  </si>
  <si>
    <t xml:space="preserve">1 13 02995 05 0000 130</t>
  </si>
  <si>
    <t xml:space="preserve">Прочие доходы от компенсации затрат бюджетов муниципальных районов </t>
  </si>
  <si>
    <t xml:space="preserve">1 14 02053 05 0000 410</t>
  </si>
  <si>
    <t xml:space="preserve"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в части реализации основных средств по указанному имуществу</t>
  </si>
  <si>
    <t xml:space="preserve">1 14 06013 05 0000 430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</si>
  <si>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</si>
  <si>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1 14 06013 13 0000 430</t>
  </si>
  <si>
    <t xml:space="preserve"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</si>
  <si>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1 14 06313 05 0000 430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</si>
  <si>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</si>
  <si>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1 14 06313 13 0000 430</t>
  </si>
  <si>
    <t xml:space="preserve"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</si>
  <si>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1 16 00000 00 0000 000</t>
  </si>
  <si>
    <t xml:space="preserve">Штрафы, санкции, возмещение ущерба</t>
  </si>
  <si>
    <t xml:space="preserve">2 00 00000 00 0000 000</t>
  </si>
  <si>
    <t xml:space="preserve">БЕЗВОЗМЕЗДНЫЕ ПОСТУПЛЕНИЯ</t>
  </si>
  <si>
    <t xml:space="preserve">2 02 00000 00 0000 000</t>
  </si>
  <si>
    <t xml:space="preserve">Безвозмездные поступления от других бюджетов бюджетной системы Российской Федерации</t>
  </si>
  <si>
    <t xml:space="preserve">2 02 10000 00 0000 150</t>
  </si>
  <si>
    <t xml:space="preserve">Дотации бюджетам бюджетной системы Российской Федерации</t>
  </si>
  <si>
    <t xml:space="preserve">2 02 20000 00 0000 150</t>
  </si>
  <si>
    <t xml:space="preserve">Субсидии бюджетам бюджетной системы 
Российской Федерации (межбюджетные субсидии)</t>
  </si>
  <si>
    <t xml:space="preserve">2 02 30000 00 0000 150</t>
  </si>
  <si>
    <t xml:space="preserve">Субвенции бюджетам бюджетной системы Российской Федерации</t>
  </si>
  <si>
    <t xml:space="preserve">2 02 40000 00 0000 150</t>
  </si>
  <si>
    <t xml:space="preserve">Иные межбюджетные трансферты</t>
  </si>
  <si>
    <t xml:space="preserve">2 03 00000 00 0000 000 </t>
  </si>
  <si>
    <t xml:space="preserve">БЕЗВОЗМЕЗДНЫЕ ПОСТУПЛЕНИЯ ОТ ГОСУДАРСТВЕННЫХ (МУНИЦИПАЛЬНЫХ) ОРГАНИЗАЦИЙ </t>
  </si>
  <si>
    <t xml:space="preserve">2 18 00000 00 0000 150</t>
  </si>
  <si>
    <t xml:space="preserve"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</si>
  <si>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2 19 00000 00 0000 150</t>
  </si>
  <si>
    <t xml:space="preserve">ВОЗВРАТ ОСТАТКОВ СУБСИДИЙ, СУБВЕНЦИЙ И ИНЫХ МЕЖБЮДЖЕТНЫХ ТРАНСФЕРТОВ, ИМЕЮЩИХ ЦЕЛЕВОЕ НАЗНАЧЕНИЕ, ПРОШЛЫХ ЛЕТ</t>
  </si>
  <si>
    <t xml:space="preserve"> </t>
  </si>
  <si>
    <t xml:space="preserve">Всего доходов</t>
  </si>
  <si>
    <t xml:space="preserve">».</t>
  </si>
  <si>
    <t xml:space="preserve">Заместитель главы администрации (начальник финансового управления) </t>
  </si>
  <si>
    <t xml:space="preserve">К.В.Леуцкая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</si>
</sst>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"/>
    <numFmt numFmtId="166" formatCode="0.0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0.5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0.5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.5"/>
      <color rgb="FF000000"/>
      <name val="Calibri"/>
      <family val="2"/>
      <charset val="204"/>
    </font>
    <font>
      <sz val="14"/>
      <color rgb="FF000000"/>
      <name val="Times New Roman"/>
      <family val="1"/>
      <charset val="1"/>
    </font>
    <font>
      <sz val="14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8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0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9" fillId="0" borderId="3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5" fontId="6" fillId="0" borderId="5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1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1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3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F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4" activeCellId="0" sqref="C4"/>
    </sheetView>
  </sheetViews>
  <sheetFormatPr defaultColWidth="9.78515625" defaultRowHeight="15" zeroHeight="false" outlineLevelRow="0" outlineLevelCol="0"/>
  <cols>
    <col collapsed="false" customWidth="true" hidden="false" outlineLevel="0" max="1" min="1" style="1" width="22.42"/>
    <col collapsed="false" customWidth="true" hidden="false" outlineLevel="0" max="2" min="2" style="1" width="22.86"/>
    <col collapsed="false" customWidth="true" hidden="false" outlineLevel="0" max="3" min="3" style="1" width="30.29"/>
    <col collapsed="false" customWidth="true" hidden="false" outlineLevel="0" max="4" min="4" style="1" width="12.42"/>
  </cols>
  <sheetData>
    <row r="1" customFormat="false" ht="17.35" hidden="false" customHeight="false" outlineLevel="0" collapsed="false">
      <c r="C1" s="2" t="s">
        <v>0</v>
      </c>
      <c r="D1" s="2"/>
    </row>
    <row r="2" customFormat="false" ht="17.35" hidden="false" customHeight="false" outlineLevel="0" collapsed="false">
      <c r="C2" s="2" t="s">
        <v>1</v>
      </c>
      <c r="D2" s="2"/>
    </row>
    <row r="3" customFormat="false" ht="17.35" hidden="false" customHeight="false" outlineLevel="0" collapsed="false">
      <c r="C3" s="2" t="s">
        <v>2</v>
      </c>
      <c r="D3" s="2"/>
    </row>
    <row r="4" customFormat="false" ht="17.35" hidden="false" customHeight="false" outlineLevel="0" collapsed="false">
      <c r="C4" s="3" t="s">
        <v>3</v>
      </c>
      <c r="D4" s="3"/>
    </row>
    <row r="5" customFormat="false" ht="17.35" hidden="false" customHeight="false" outlineLevel="0" collapsed="false">
      <c r="C5" s="2"/>
      <c r="D5" s="2"/>
    </row>
    <row r="6" customFormat="false" ht="18.75" hidden="false" customHeight="false" outlineLevel="0" collapsed="false">
      <c r="C6" s="2" t="s">
        <v>4</v>
      </c>
      <c r="D6" s="2"/>
    </row>
    <row r="7" customFormat="false" ht="18.75" hidden="false" customHeight="false" outlineLevel="0" collapsed="false">
      <c r="C7" s="2" t="s">
        <v>1</v>
      </c>
      <c r="D7" s="2"/>
    </row>
    <row r="8" customFormat="false" ht="18.75" hidden="false" customHeight="false" outlineLevel="0" collapsed="false">
      <c r="C8" s="2" t="s">
        <v>2</v>
      </c>
      <c r="D8" s="2"/>
    </row>
    <row r="9" customFormat="false" ht="18.75" hidden="false" customHeight="false" outlineLevel="0" collapsed="false">
      <c r="C9" s="3" t="s">
        <v>5</v>
      </c>
      <c r="D9" s="3"/>
    </row>
    <row r="10" customFormat="false" ht="18.75" hidden="false" customHeight="false" outlineLevel="0" collapsed="false">
      <c r="C10" s="4"/>
      <c r="D10" s="4"/>
    </row>
    <row r="11" customFormat="false" ht="18.75" hidden="false" customHeight="false" outlineLevel="0" collapsed="false">
      <c r="C11" s="4"/>
      <c r="D11" s="4"/>
    </row>
    <row r="12" customFormat="false" ht="18.75" hidden="false" customHeight="true" outlineLevel="0" collapsed="false">
      <c r="A12" s="5" t="s">
        <v>6</v>
      </c>
      <c r="B12" s="5"/>
      <c r="C12" s="5"/>
      <c r="D12" s="5"/>
    </row>
    <row r="13" customFormat="false" ht="18.75" hidden="false" customHeight="true" outlineLevel="0" collapsed="false">
      <c r="A13" s="5" t="s">
        <v>7</v>
      </c>
      <c r="B13" s="5"/>
      <c r="C13" s="5"/>
      <c r="D13" s="5"/>
    </row>
    <row r="14" customFormat="false" ht="15.75" hidden="false" customHeight="false" outlineLevel="0" collapsed="false">
      <c r="D14" s="6" t="s">
        <v>8</v>
      </c>
    </row>
    <row r="15" customFormat="false" ht="31.5" hidden="false" customHeight="true" outlineLevel="0" collapsed="false">
      <c r="A15" s="7" t="s">
        <v>9</v>
      </c>
      <c r="B15" s="7" t="s">
        <v>10</v>
      </c>
      <c r="C15" s="7"/>
      <c r="D15" s="8" t="s">
        <v>11</v>
      </c>
    </row>
    <row r="16" customFormat="false" ht="24.6" hidden="false" customHeight="true" outlineLevel="0" collapsed="false">
      <c r="A16" s="9" t="s">
        <v>12</v>
      </c>
      <c r="B16" s="10" t="s">
        <v>13</v>
      </c>
      <c r="C16" s="10"/>
      <c r="D16" s="11" t="n">
        <f aca="false">SUM(D17:D45)</f>
        <v>1422644.2</v>
      </c>
    </row>
    <row r="17" customFormat="false" ht="62.25" hidden="false" customHeight="true" outlineLevel="0" collapsed="false">
      <c r="A17" s="12" t="s">
        <v>14</v>
      </c>
      <c r="B17" s="13" t="s">
        <v>15</v>
      </c>
      <c r="C17" s="13"/>
      <c r="D17" s="14" t="n">
        <f aca="false">126848.9+25000-55100-50000-40000</f>
        <v>6748.89999999999</v>
      </c>
    </row>
    <row r="18" customFormat="false" ht="15" hidden="false" customHeight="true" outlineLevel="0" collapsed="false">
      <c r="A18" s="12" t="s">
        <v>16</v>
      </c>
      <c r="B18" s="13" t="s">
        <v>17</v>
      </c>
      <c r="C18" s="13"/>
      <c r="D18" s="14" t="n">
        <f aca="false">604323.1+35000+30900+52241.1+60200</f>
        <v>782664.2</v>
      </c>
    </row>
    <row r="19" customFormat="false" ht="20.85" hidden="false" customHeight="true" outlineLevel="0" collapsed="false">
      <c r="A19" s="15" t="s">
        <v>18</v>
      </c>
      <c r="B19" s="16" t="s">
        <v>19</v>
      </c>
      <c r="C19" s="16"/>
      <c r="D19" s="14" t="n">
        <v>3486.1</v>
      </c>
    </row>
    <row r="20" customFormat="false" ht="20.85" hidden="false" customHeight="true" outlineLevel="0" collapsed="false">
      <c r="A20" s="17" t="s">
        <v>20</v>
      </c>
      <c r="B20" s="16"/>
      <c r="C20" s="16"/>
      <c r="D20" s="14"/>
    </row>
    <row r="21" customFormat="false" ht="20.85" hidden="false" customHeight="true" outlineLevel="0" collapsed="false">
      <c r="A21" s="17" t="s">
        <v>21</v>
      </c>
      <c r="B21" s="16"/>
      <c r="C21" s="16"/>
      <c r="D21" s="14"/>
    </row>
    <row r="22" customFormat="false" ht="20.85" hidden="false" customHeight="true" outlineLevel="0" collapsed="false">
      <c r="A22" s="18" t="s">
        <v>22</v>
      </c>
      <c r="B22" s="16"/>
      <c r="C22" s="16"/>
      <c r="D22" s="14"/>
    </row>
    <row r="23" customFormat="false" ht="29.25" hidden="false" customHeight="true" outlineLevel="0" collapsed="false">
      <c r="A23" s="12" t="s">
        <v>23</v>
      </c>
      <c r="B23" s="13" t="s">
        <v>24</v>
      </c>
      <c r="C23" s="13"/>
      <c r="D23" s="14" t="n">
        <f aca="false">228375+20000+10000+61125+25000</f>
        <v>344500</v>
      </c>
    </row>
    <row r="24" customFormat="false" ht="30" hidden="false" customHeight="true" outlineLevel="0" collapsed="false">
      <c r="A24" s="12" t="s">
        <v>25</v>
      </c>
      <c r="B24" s="13" t="s">
        <v>26</v>
      </c>
      <c r="C24" s="13"/>
      <c r="D24" s="14"/>
    </row>
    <row r="25" customFormat="false" ht="17.25" hidden="false" customHeight="true" outlineLevel="0" collapsed="false">
      <c r="A25" s="12" t="s">
        <v>27</v>
      </c>
      <c r="B25" s="13" t="s">
        <v>28</v>
      </c>
      <c r="C25" s="13"/>
      <c r="D25" s="14" t="n">
        <f aca="false">1930+1400+1233.9</f>
        <v>4563.9</v>
      </c>
    </row>
    <row r="26" customFormat="false" ht="44.25" hidden="false" customHeight="true" outlineLevel="0" collapsed="false">
      <c r="A26" s="12" t="s">
        <v>29</v>
      </c>
      <c r="B26" s="13" t="s">
        <v>30</v>
      </c>
      <c r="C26" s="13"/>
      <c r="D26" s="14" t="n">
        <f aca="false">31802.3+4500</f>
        <v>36302.3</v>
      </c>
    </row>
    <row r="27" customFormat="false" ht="15.75" hidden="false" customHeight="false" outlineLevel="0" collapsed="false">
      <c r="A27" s="19" t="s">
        <v>31</v>
      </c>
      <c r="B27" s="20" t="s">
        <v>32</v>
      </c>
      <c r="C27" s="20"/>
      <c r="D27" s="14" t="n">
        <f aca="false">25949.8-2000</f>
        <v>23949.8</v>
      </c>
    </row>
    <row r="28" customFormat="false" ht="15.75" hidden="false" customHeight="false" outlineLevel="0" collapsed="false">
      <c r="A28" s="19" t="s">
        <v>33</v>
      </c>
      <c r="B28" s="20" t="s">
        <v>34</v>
      </c>
      <c r="C28" s="20"/>
      <c r="D28" s="14" t="n">
        <f aca="false">12628.1+1600</f>
        <v>14228.1</v>
      </c>
    </row>
    <row r="29" customFormat="false" ht="38.25" hidden="false" customHeight="true" outlineLevel="0" collapsed="false">
      <c r="A29" s="19" t="s">
        <v>35</v>
      </c>
      <c r="B29" s="13" t="s">
        <v>36</v>
      </c>
      <c r="C29" s="13"/>
      <c r="D29" s="14" t="n">
        <f aca="false">6.8-1.7+0.1</f>
        <v>5.2</v>
      </c>
    </row>
    <row r="30" customFormat="false" ht="93" hidden="false" customHeight="true" outlineLevel="0" collapsed="false">
      <c r="A30" s="19" t="s">
        <v>37</v>
      </c>
      <c r="B30" s="13" t="s">
        <v>38</v>
      </c>
      <c r="C30" s="13"/>
      <c r="D30" s="14" t="n">
        <f aca="false">55935+20000+23844.7</f>
        <v>99779.7</v>
      </c>
    </row>
    <row r="31" customFormat="false" ht="77.25" hidden="false" customHeight="true" outlineLevel="0" collapsed="false">
      <c r="A31" s="19" t="s">
        <v>39</v>
      </c>
      <c r="B31" s="13" t="s">
        <v>40</v>
      </c>
      <c r="C31" s="13"/>
      <c r="D31" s="14" t="n">
        <f aca="false">21830-4830</f>
        <v>17000</v>
      </c>
    </row>
    <row r="32" customFormat="false" ht="78.75" hidden="false" customHeight="true" outlineLevel="0" collapsed="false">
      <c r="A32" s="19" t="s">
        <v>41</v>
      </c>
      <c r="B32" s="13" t="s">
        <v>42</v>
      </c>
      <c r="C32" s="13"/>
      <c r="D32" s="14" t="n">
        <v>87</v>
      </c>
    </row>
    <row r="33" customFormat="false" ht="46.5" hidden="false" customHeight="true" outlineLevel="0" collapsed="false">
      <c r="A33" s="19" t="s">
        <v>43</v>
      </c>
      <c r="B33" s="13" t="s">
        <v>44</v>
      </c>
      <c r="C33" s="13"/>
      <c r="D33" s="14" t="n">
        <f aca="false">132-132</f>
        <v>0</v>
      </c>
    </row>
    <row r="34" customFormat="false" ht="141" hidden="false" customHeight="true" outlineLevel="0" collapsed="false">
      <c r="A34" s="19" t="s">
        <v>45</v>
      </c>
      <c r="B34" s="13" t="s">
        <v>46</v>
      </c>
      <c r="C34" s="13"/>
      <c r="D34" s="14"/>
    </row>
    <row r="35" customFormat="false" ht="122.25" hidden="false" customHeight="true" outlineLevel="0" collapsed="false">
      <c r="A35" s="19" t="s">
        <v>47</v>
      </c>
      <c r="B35" s="13" t="s">
        <v>48</v>
      </c>
      <c r="C35" s="13"/>
      <c r="D35" s="14" t="n">
        <f aca="false">65-35</f>
        <v>30</v>
      </c>
    </row>
    <row r="36" customFormat="false" ht="92.25" hidden="false" customHeight="true" outlineLevel="0" collapsed="false">
      <c r="A36" s="19" t="s">
        <v>49</v>
      </c>
      <c r="B36" s="13" t="s">
        <v>50</v>
      </c>
      <c r="C36" s="13"/>
      <c r="D36" s="14" t="n">
        <f aca="false">585+52.3</f>
        <v>637.3</v>
      </c>
    </row>
    <row r="37" customFormat="false" ht="33.75" hidden="false" customHeight="true" outlineLevel="0" collapsed="false">
      <c r="A37" s="21" t="s">
        <v>51</v>
      </c>
      <c r="B37" s="13" t="s">
        <v>52</v>
      </c>
      <c r="C37" s="13"/>
      <c r="D37" s="14" t="n">
        <f aca="false">1711.5+2000</f>
        <v>3711.5</v>
      </c>
    </row>
    <row r="38" customFormat="false" ht="43.5" hidden="false" customHeight="true" outlineLevel="0" collapsed="false">
      <c r="A38" s="19" t="s">
        <v>53</v>
      </c>
      <c r="B38" s="13" t="s">
        <v>54</v>
      </c>
      <c r="C38" s="13"/>
      <c r="D38" s="14" t="n">
        <f aca="false">1031+150+384</f>
        <v>1565</v>
      </c>
    </row>
    <row r="39" customFormat="false" ht="29.25" hidden="false" customHeight="true" outlineLevel="0" collapsed="false">
      <c r="A39" s="19" t="s">
        <v>55</v>
      </c>
      <c r="B39" s="13" t="s">
        <v>56</v>
      </c>
      <c r="C39" s="13"/>
      <c r="D39" s="14" t="n">
        <f aca="false">334+250-184</f>
        <v>400</v>
      </c>
    </row>
    <row r="40" customFormat="false" ht="93.75" hidden="false" customHeight="true" outlineLevel="0" collapsed="false">
      <c r="A40" s="12" t="s">
        <v>57</v>
      </c>
      <c r="B40" s="13" t="s">
        <v>58</v>
      </c>
      <c r="C40" s="13"/>
      <c r="D40" s="14"/>
    </row>
    <row r="41" customFormat="false" ht="66.75" hidden="false" customHeight="true" outlineLevel="0" collapsed="false">
      <c r="A41" s="21" t="s">
        <v>59</v>
      </c>
      <c r="B41" s="13" t="s">
        <v>60</v>
      </c>
      <c r="C41" s="13"/>
      <c r="D41" s="14" t="n">
        <f aca="false">15000+21500+17500+11000</f>
        <v>65000</v>
      </c>
    </row>
    <row r="42" customFormat="false" ht="59.25" hidden="false" customHeight="true" outlineLevel="0" collapsed="false">
      <c r="A42" s="12" t="s">
        <v>61</v>
      </c>
      <c r="B42" s="13" t="s">
        <v>62</v>
      </c>
      <c r="C42" s="13"/>
      <c r="D42" s="14" t="n">
        <f aca="false">3500+4500+2000</f>
        <v>10000</v>
      </c>
    </row>
    <row r="43" customFormat="false" ht="92.25" hidden="false" customHeight="true" outlineLevel="0" collapsed="false">
      <c r="A43" s="12" t="s">
        <v>63</v>
      </c>
      <c r="B43" s="13" t="s">
        <v>64</v>
      </c>
      <c r="C43" s="13"/>
      <c r="D43" s="14" t="n">
        <f aca="false">900+1300+500+1280</f>
        <v>3980</v>
      </c>
    </row>
    <row r="44" customFormat="false" ht="78" hidden="false" customHeight="true" outlineLevel="0" collapsed="false">
      <c r="A44" s="12" t="s">
        <v>65</v>
      </c>
      <c r="B44" s="13" t="s">
        <v>66</v>
      </c>
      <c r="C44" s="13"/>
      <c r="D44" s="14" t="n">
        <f aca="false">300-180</f>
        <v>120</v>
      </c>
    </row>
    <row r="45" customFormat="false" ht="15" hidden="false" customHeight="true" outlineLevel="0" collapsed="false">
      <c r="A45" s="12" t="s">
        <v>67</v>
      </c>
      <c r="B45" s="13" t="s">
        <v>68</v>
      </c>
      <c r="C45" s="13"/>
      <c r="D45" s="14" t="n">
        <v>3885.2</v>
      </c>
    </row>
    <row r="46" customFormat="false" ht="26.25" hidden="false" customHeight="true" outlineLevel="0" collapsed="false">
      <c r="A46" s="9" t="s">
        <v>69</v>
      </c>
      <c r="B46" s="10" t="s">
        <v>70</v>
      </c>
      <c r="C46" s="10"/>
      <c r="D46" s="11" t="n">
        <f aca="false">D47+D52+D53-D54</f>
        <v>2728075.8</v>
      </c>
    </row>
    <row r="47" customFormat="false" ht="26.25" hidden="false" customHeight="true" outlineLevel="0" collapsed="false">
      <c r="A47" s="12" t="s">
        <v>71</v>
      </c>
      <c r="B47" s="13" t="s">
        <v>72</v>
      </c>
      <c r="C47" s="13"/>
      <c r="D47" s="14" t="n">
        <f aca="false">D48+D49+D50+D51</f>
        <v>2719584.7</v>
      </c>
    </row>
    <row r="48" customFormat="false" ht="26.25" hidden="false" customHeight="true" outlineLevel="0" collapsed="false">
      <c r="A48" s="12" t="s">
        <v>73</v>
      </c>
      <c r="B48" s="13" t="s">
        <v>74</v>
      </c>
      <c r="C48" s="13"/>
      <c r="D48" s="22" t="n">
        <v>171891.2</v>
      </c>
    </row>
    <row r="49" customFormat="false" ht="26.25" hidden="false" customHeight="true" outlineLevel="0" collapsed="false">
      <c r="A49" s="12" t="s">
        <v>75</v>
      </c>
      <c r="B49" s="13" t="s">
        <v>76</v>
      </c>
      <c r="C49" s="13"/>
      <c r="D49" s="14" t="n">
        <f aca="false">595089.6-172.5</f>
        <v>594917.1</v>
      </c>
    </row>
    <row r="50" customFormat="false" ht="26.25" hidden="false" customHeight="true" outlineLevel="0" collapsed="false">
      <c r="A50" s="12" t="s">
        <v>77</v>
      </c>
      <c r="B50" s="13" t="s">
        <v>78</v>
      </c>
      <c r="C50" s="13"/>
      <c r="D50" s="14" t="n">
        <f aca="false">1886005.7-3697+33525.5</f>
        <v>1915834.2</v>
      </c>
    </row>
    <row r="51" customFormat="false" ht="15" hidden="false" customHeight="true" outlineLevel="0" collapsed="false">
      <c r="A51" s="12" t="s">
        <v>79</v>
      </c>
      <c r="B51" s="13" t="s">
        <v>80</v>
      </c>
      <c r="C51" s="13"/>
      <c r="D51" s="14" t="n">
        <f aca="false">27168.7+9773.5</f>
        <v>36942.2</v>
      </c>
      <c r="E51" s="1"/>
    </row>
    <row r="52" customFormat="false" ht="50.7" hidden="false" customHeight="true" outlineLevel="0" collapsed="false">
      <c r="A52" s="23" t="s">
        <v>81</v>
      </c>
      <c r="B52" s="24" t="s">
        <v>82</v>
      </c>
      <c r="C52" s="24"/>
      <c r="D52" s="14" t="n">
        <v>1255.8</v>
      </c>
    </row>
    <row r="53" customFormat="false" ht="91" hidden="false" customHeight="true" outlineLevel="0" collapsed="false">
      <c r="A53" s="12" t="s">
        <v>83</v>
      </c>
      <c r="B53" s="24" t="s">
        <v>84</v>
      </c>
      <c r="C53" s="24"/>
      <c r="D53" s="14" t="n">
        <v>21159</v>
      </c>
      <c r="E53" s="25"/>
      <c r="F53" s="1"/>
    </row>
    <row r="54" customFormat="false" ht="52.95" hidden="false" customHeight="true" outlineLevel="0" collapsed="false">
      <c r="A54" s="12" t="s">
        <v>85</v>
      </c>
      <c r="B54" s="13" t="s">
        <v>86</v>
      </c>
      <c r="C54" s="13"/>
      <c r="D54" s="14" t="n">
        <v>13923.7</v>
      </c>
      <c r="E54" s="25" t="s">
        <v>87</v>
      </c>
      <c r="F54" s="1"/>
    </row>
    <row r="55" customFormat="false" ht="24" hidden="false" customHeight="true" outlineLevel="0" collapsed="false">
      <c r="A55" s="26"/>
      <c r="B55" s="10" t="s">
        <v>88</v>
      </c>
      <c r="C55" s="10"/>
      <c r="D55" s="11" t="n">
        <f aca="false">D46+D16</f>
        <v>4150720</v>
      </c>
    </row>
    <row r="56" customFormat="false" ht="18.75" hidden="false" customHeight="false" outlineLevel="0" collapsed="false">
      <c r="D56" s="27" t="s">
        <v>89</v>
      </c>
    </row>
    <row r="58" customFormat="false" ht="32.8" hidden="false" customHeight="true" outlineLevel="0" collapsed="false">
      <c r="A58" s="28" t="s">
        <v>90</v>
      </c>
      <c r="B58" s="28"/>
      <c r="C58" s="29" t="s">
        <v>91</v>
      </c>
      <c r="D58" s="29"/>
      <c r="E58" s="30"/>
    </row>
    <row r="1048494" customFormat="false" ht="12.8" hidden="false" customHeight="false" outlineLevel="0" collapsed="false"/>
    <row r="1048495" customFormat="false" ht="12.8" hidden="false" customHeight="false" outlineLevel="0" collapsed="false"/>
    <row r="1048496" customFormat="false" ht="12.8" hidden="false" customHeight="false" outlineLevel="0" collapsed="false"/>
    <row r="1048497" customFormat="false" ht="12.8" hidden="false" customHeight="false" outlineLevel="0" collapsed="false"/>
    <row r="1048498" customFormat="false" ht="12.8" hidden="false" customHeight="false" outlineLevel="0" collapsed="false"/>
    <row r="1048499" customFormat="false" ht="12.8" hidden="false" customHeight="false" outlineLevel="0" collapsed="false"/>
    <row r="1048500" customFormat="false" ht="12.8" hidden="false" customHeight="false" outlineLevel="0" collapsed="false"/>
    <row r="1048501" customFormat="false" ht="12.8" hidden="false" customHeight="false" outlineLevel="0" collapsed="false"/>
    <row r="1048502" customFormat="false" ht="12.8" hidden="false" customHeight="false" outlineLevel="0" collapsed="false"/>
    <row r="1048503" customFormat="false" ht="12.8" hidden="false" customHeight="false" outlineLevel="0" collapsed="false"/>
    <row r="1048504" customFormat="false" ht="12.8" hidden="false" customHeight="false" outlineLevel="0" collapsed="false"/>
    <row r="1048505" customFormat="false" ht="12.8" hidden="false" customHeight="false" outlineLevel="0" collapsed="false"/>
    <row r="1048506" customFormat="false" ht="12.8" hidden="false" customHeight="false" outlineLevel="0" collapsed="false"/>
    <row r="1048507" customFormat="false" ht="12.8" hidden="false" customHeight="false" outlineLevel="0" collapsed="false"/>
    <row r="1048508" customFormat="false" ht="12.8" hidden="false" customHeight="false" outlineLevel="0" collapsed="false"/>
    <row r="1048509" customFormat="false" ht="12.8" hidden="false" customHeight="false" outlineLevel="0" collapsed="false"/>
    <row r="1048510" customFormat="false" ht="12.8" hidden="false" customHeight="false" outlineLevel="0" collapsed="false"/>
    <row r="1048511" customFormat="false" ht="12.8" hidden="false" customHeight="false" outlineLevel="0" collapsed="false"/>
    <row r="1048512" customFormat="false" ht="12.8" hidden="false" customHeight="false" outlineLevel="0" collapsed="false"/>
    <row r="1048513" customFormat="false" ht="12.8" hidden="false" customHeight="false" outlineLevel="0" collapsed="false"/>
    <row r="1048514" customFormat="false" ht="12.8" hidden="false" customHeight="false" outlineLevel="0" collapsed="false"/>
    <row r="1048515" customFormat="false" ht="12.8" hidden="false" customHeight="false" outlineLevel="0" collapsed="false"/>
    <row r="1048516" customFormat="false" ht="12.8" hidden="false" customHeight="false" outlineLevel="0" collapsed="false"/>
    <row r="1048517" customFormat="false" ht="12.8" hidden="false" customHeight="false" outlineLevel="0" collapsed="false"/>
    <row r="1048518" customFormat="false" ht="12.8" hidden="false" customHeight="false" outlineLevel="0" collapsed="false"/>
    <row r="1048519" customFormat="false" ht="12.8" hidden="false" customHeight="false" outlineLevel="0" collapsed="false"/>
    <row r="1048520" customFormat="false" ht="12.8" hidden="false" customHeight="false" outlineLevel="0" collapsed="false"/>
    <row r="1048521" customFormat="false" ht="12.8" hidden="false" customHeight="false" outlineLevel="0" collapsed="false"/>
    <row r="1048522" customFormat="false" ht="12.8" hidden="false" customHeight="false" outlineLevel="0" collapsed="false"/>
    <row r="1048523" customFormat="false" ht="12.8" hidden="false" customHeight="false" outlineLevel="0" collapsed="false"/>
    <row r="1048524" customFormat="false" ht="12.8" hidden="false" customHeight="false" outlineLevel="0" collapsed="false"/>
    <row r="1048525" customFormat="false" ht="12.8" hidden="false" customHeight="false" outlineLevel="0" collapsed="false"/>
    <row r="1048526" customFormat="false" ht="12.8" hidden="false" customHeight="false" outlineLevel="0" collapsed="false"/>
    <row r="1048527" customFormat="false" ht="12.8" hidden="false" customHeight="false" outlineLevel="0" collapsed="false"/>
    <row r="1048528" customFormat="false" ht="12.8" hidden="false" customHeight="false" outlineLevel="0" collapsed="false"/>
    <row r="1048529" customFormat="false" ht="12.8" hidden="false" customHeight="false" outlineLevel="0" collapsed="false"/>
    <row r="1048530" customFormat="false" ht="12.8" hidden="false" customHeight="false" outlineLevel="0" collapsed="false"/>
    <row r="1048531" customFormat="false" ht="12.8" hidden="false" customHeight="false" outlineLevel="0" collapsed="false"/>
    <row r="1048532" customFormat="false" ht="12.8" hidden="false" customHeight="false" outlineLevel="0" collapsed="false"/>
    <row r="1048533" customFormat="false" ht="12.8" hidden="false" customHeight="false" outlineLevel="0" collapsed="false"/>
    <row r="1048534" customFormat="false" ht="12.8" hidden="false" customHeight="false" outlineLevel="0" collapsed="false"/>
    <row r="1048535" customFormat="false" ht="12.8" hidden="false" customHeight="false" outlineLevel="0" collapsed="false"/>
    <row r="1048536" customFormat="false" ht="12.8" hidden="false" customHeight="false" outlineLevel="0" collapsed="false"/>
    <row r="1048537" customFormat="false" ht="12.8" hidden="false" customHeight="false" outlineLevel="0" collapsed="false"/>
    <row r="1048538" customFormat="false" ht="12.8" hidden="false" customHeight="false" outlineLevel="0" collapsed="false"/>
    <row r="1048539" customFormat="false" ht="12.8" hidden="false" customHeight="false" outlineLevel="0" collapsed="false"/>
    <row r="1048540" customFormat="false" ht="12.8" hidden="false" customHeight="false" outlineLevel="0" collapsed="false"/>
    <row r="1048541" customFormat="false" ht="12.8" hidden="false" customHeight="false" outlineLevel="0" collapsed="false"/>
    <row r="1048542" customFormat="false" ht="12.8" hidden="false" customHeight="false" outlineLevel="0" collapsed="false"/>
    <row r="1048543" customFormat="false" ht="12.8" hidden="false" customHeight="false" outlineLevel="0" collapsed="false"/>
    <row r="1048544" customFormat="false" ht="12.8" hidden="false" customHeight="false" outlineLevel="0" collapsed="false"/>
    <row r="1048545" customFormat="false" ht="12.8" hidden="false" customHeight="false" outlineLevel="0" collapsed="false"/>
    <row r="1048546" customFormat="false" ht="12.8" hidden="false" customHeight="false" outlineLevel="0" collapsed="false"/>
    <row r="1048547" customFormat="false" ht="12.8" hidden="false" customHeight="false" outlineLevel="0" collapsed="false"/>
    <row r="1048548" customFormat="false" ht="12.8" hidden="false" customHeight="false" outlineLevel="0" collapsed="false"/>
    <row r="1048549" customFormat="false" ht="12.8" hidden="false" customHeight="false" outlineLevel="0" collapsed="false"/>
    <row r="1048550" customFormat="false" ht="12.8" hidden="false" customHeight="false" outlineLevel="0" collapsed="false"/>
    <row r="1048551" customFormat="false" ht="12.8" hidden="false" customHeight="false" outlineLevel="0" collapsed="false"/>
    <row r="1048552" customFormat="false" ht="12.8" hidden="false" customHeight="false" outlineLevel="0" collapsed="false"/>
    <row r="1048553" customFormat="false" ht="12.8" hidden="false" customHeight="false" outlineLevel="0" collapsed="false"/>
    <row r="1048554" customFormat="false" ht="12.8" hidden="false" customHeight="false" outlineLevel="0" collapsed="false"/>
    <row r="1048555" customFormat="false" ht="12.8" hidden="false" customHeight="false" outlineLevel="0" collapsed="false"/>
    <row r="1048556" customFormat="false" ht="12.8" hidden="false" customHeight="false" outlineLevel="0" collapsed="false"/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51">
    <mergeCell ref="C1:D1"/>
    <mergeCell ref="C2:D2"/>
    <mergeCell ref="C3:D3"/>
    <mergeCell ref="C4:D4"/>
    <mergeCell ref="C6:D6"/>
    <mergeCell ref="C7:D7"/>
    <mergeCell ref="C8:D8"/>
    <mergeCell ref="C9:D9"/>
    <mergeCell ref="A12:D12"/>
    <mergeCell ref="A13:D13"/>
    <mergeCell ref="B15:C15"/>
    <mergeCell ref="B16:C16"/>
    <mergeCell ref="B17:C17"/>
    <mergeCell ref="B18:C18"/>
    <mergeCell ref="B19:C22"/>
    <mergeCell ref="D19:D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A58:B58"/>
    <mergeCell ref="C58:D58"/>
  </mergeCells>
  <printOptions headings="false" gridLines="false" gridLinesSet="true" horizontalCentered="false" verticalCentered="false"/>
  <pageMargins left="1.18125" right="0.39375" top="0.875" bottom="0.472222222222222" header="0.708333333333333" footer="0.511811023622047"/>
  <pageSetup paperSize="9" scale="98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Roman,Обычный"&amp;12&amp;P</oddHeader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</TotalTime>
  <Application>LibreOffice/7.2.1.2$Windows_x86 LibreOffice_project/87b77fad49947c1441b67c559c339af8f3517e22</Application>
  <AppVersion>15.0000</AppVersion>
  <Company>SPecialiST RePack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2020-02-17T06:04:33Z</dcterms:created>
  <dc:creator>Kobeleva</dc:creator>
  <dc:description/>
  <dc:language>ru-RU</dc:language>
  <cp:lastModifiedBy/>
  <cp:lastPrinted>2024-10-14T14:10:38Z</cp:lastPrinted>
  <dcterms:modified xsi:type="dcterms:W3CDTF">2024-10-29T17:45:43Z</dcterms:modified>
  <cp:revision>226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